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C381C15B-9A2F-4688-8B7B-0BEFEA32A689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olution" sheetId="2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" i="2" l="1"/>
  <c r="B10" i="2" s="1"/>
  <c r="B8" i="2"/>
  <c r="B13" i="2" s="1"/>
  <c r="B6" i="2"/>
  <c r="B12" i="2" s="1"/>
  <c r="B17" i="2" l="1"/>
  <c r="B16" i="2"/>
  <c r="B11" i="2"/>
  <c r="B14" i="2" s="1"/>
</calcChain>
</file>

<file path=xl/sharedStrings.xml><?xml version="1.0" encoding="utf-8"?>
<sst xmlns="http://schemas.openxmlformats.org/spreadsheetml/2006/main" count="53" uniqueCount="26">
  <si>
    <t>Home Value</t>
  </si>
  <si>
    <t>Mortgage Interest</t>
  </si>
  <si>
    <t>Homeowner's Insurance/year</t>
  </si>
  <si>
    <t>Property Taxe Rate</t>
  </si>
  <si>
    <t>Property Taxes Per Year</t>
  </si>
  <si>
    <t>&lt;- Multiply the home value by the interest rate, then divide by two</t>
  </si>
  <si>
    <t>Down payment</t>
  </si>
  <si>
    <t>&lt;- Determined by you. Typically at least 20%. Use 20% here.</t>
  </si>
  <si>
    <t>Loan Amount</t>
  </si>
  <si>
    <t>&lt;- Home value minus the down payment</t>
  </si>
  <si>
    <t>&lt;- Determined by the market</t>
  </si>
  <si>
    <t>&lt;- Assume it is 0.75% (less than 1%) of the home value</t>
  </si>
  <si>
    <t>&lt;- Determined by the government</t>
  </si>
  <si>
    <t>Monthly Mortgage Payment</t>
  </si>
  <si>
    <t>&lt;- Calculate the mortgage payment (ignoring taxes and insurance)</t>
  </si>
  <si>
    <t>Loan Length (years)</t>
  </si>
  <si>
    <t>&lt;- Linked to the interest rate, chosen by you.</t>
  </si>
  <si>
    <t>Monthly Insurance Payment</t>
  </si>
  <si>
    <t>Montly Tax Payment</t>
  </si>
  <si>
    <t>Total Monthly Payment</t>
  </si>
  <si>
    <t>&lt;- Divide the annual payment by 12</t>
  </si>
  <si>
    <t>Mortage Calculator</t>
  </si>
  <si>
    <t>First Payment's Interest</t>
  </si>
  <si>
    <t>First Payment's Principal</t>
  </si>
  <si>
    <t>&lt;- Multiply the home value by the tax rate, then divide by two</t>
  </si>
  <si>
    <t>https://www.youtube.com/watch?v=mQhRV-8yngo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</si>
</sst>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_);_(&quot;$&quot;* \(#,##0\);_(&quot;$&quot;* &quot;-&quot;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64" fontId="0" fillId="2" borderId="0" xfId="0" applyNumberFormat="1" applyFill="1"/>
    <xf numFmtId="165" fontId="0" fillId="2" borderId="0" xfId="0" applyNumberFormat="1" applyFill="1"/>
    <xf numFmtId="164" fontId="0" fillId="2" borderId="0" xfId="1" applyNumberFormat="1" applyFont="1" applyFill="1"/>
    <xf numFmtId="0" fontId="0" fillId="0" borderId="1" xfId="0" applyBorder="1"/>
    <xf numFmtId="164" fontId="0" fillId="2" borderId="1" xfId="1" applyNumberFormat="1" applyFont="1" applyFill="1" applyBorder="1"/>
    <xf numFmtId="0" fontId="2" fillId="0" borderId="0" xfId="0" applyFont="1"/>
    <xf numFmtId="164" fontId="0" fillId="3" borderId="0" xfId="1" applyNumberFormat="1" applyFont="1" applyFill="1"/>
    <xf numFmtId="9" fontId="0" fillId="4" borderId="0" xfId="0" applyNumberFormat="1" applyFill="1"/>
    <xf numFmtId="1" fontId="0" fillId="4" borderId="0" xfId="0" applyNumberFormat="1" applyFill="1"/>
    <xf numFmtId="10" fontId="0" fillId="4" borderId="0" xfId="0" applyNumberFormat="1" applyFill="1"/>
    <xf numFmtId="0" fontId="3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114299</xdr:rowOff>
    </xdr:from>
    <xdr:to>
      <xdr:col>9</xdr:col>
      <xdr:colOff>190500</xdr:colOff>
      <xdr:row>19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53FBCD5-6B5A-4052-9454-38E95A35E2B9}"/>
            </a:ext>
          </a:extLst>
        </xdr:cNvPr>
        <xdr:cNvSpPr txBox="1"/>
      </xdr:nvSpPr>
      <xdr:spPr>
        <a:xfrm>
          <a:off x="6915150" y="114299"/>
          <a:ext cx="3714750" cy="3667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Use this spreadsheet to calculate what you monthly house payment would look like.</a:t>
          </a:r>
        </a:p>
        <a:p>
          <a:endParaRPr lang="en-US" sz="1100"/>
        </a:p>
        <a:p>
          <a:r>
            <a:rPr lang="en-US" sz="1100" baseline="0"/>
            <a:t>Fill in the yellow-highlighted cells with formulas. Do not hard-code any dollar values, rates, or number of periods in these formulas.</a:t>
          </a:r>
        </a:p>
        <a:p>
          <a:endParaRPr lang="en-US" sz="1100" baseline="0"/>
        </a:p>
        <a:p>
          <a:r>
            <a:rPr lang="en-US" sz="1100" baseline="0"/>
            <a:t>Do not change the cells highlighted in orange (for now). These are factors typically outside of your control. In a real scenario, you would fill in the current market interest rate and the tax rate for a specific property.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When you are finished, the cell highlighted in green can be changed by you, and the rest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spreadsheet should be updated with the correct numbers. This can help determine how much home you can afford.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BONUS: Use the IPMT and PPMT functions to calulate how much interest and principal is being paid in your first morgage payment.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114299</xdr:rowOff>
    </xdr:from>
    <xdr:to>
      <xdr:col>9</xdr:col>
      <xdr:colOff>190500</xdr:colOff>
      <xdr:row>19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C6E3DC-70C6-4729-9ADD-405AEA7EAB48}"/>
            </a:ext>
          </a:extLst>
        </xdr:cNvPr>
        <xdr:cNvSpPr txBox="1"/>
      </xdr:nvSpPr>
      <xdr:spPr>
        <a:xfrm>
          <a:off x="6915150" y="114299"/>
          <a:ext cx="3714750" cy="3667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Use this spreadsheet to calculate what you monthly house payment would look like.</a:t>
          </a:r>
        </a:p>
        <a:p>
          <a:endParaRPr lang="en-US" sz="1100"/>
        </a:p>
        <a:p>
          <a:r>
            <a:rPr lang="en-US" sz="1100" baseline="0"/>
            <a:t>Fill in the yellow-highlighted cells with formulas. Do not hard-code any dollar values, rates, or number of periods in these formulas.</a:t>
          </a:r>
        </a:p>
        <a:p>
          <a:endParaRPr lang="en-US" sz="1100" baseline="0"/>
        </a:p>
        <a:p>
          <a:r>
            <a:rPr lang="en-US" sz="1100" baseline="0"/>
            <a:t>Do not change the cells highlighted in orange (for now). These are factors typically outside of your control. In a real scenario, you would fill in the current market interest rate and the tax rate for a specific property.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When you are finished, the cell highlighted in green can be changed by you, and the rest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the spreadsheet should be updated with the correct numbers. This can help determine how much home you can afford.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BONUS: Use the IPMT and PPMT functions to calulate how much interest and principal is being paid in your first morgage payment.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mQhRV-8yn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/>
  </sheetViews>
  <sheetFormatPr defaultRowHeight="15" x14ac:dyDescent="0.25"/>
  <cols>
    <col min="1" max="1" width="27.5703125" bestFit="1" customWidth="1"/>
    <col min="2" max="2" width="12.5703125" bestFit="1" customWidth="1"/>
    <col min="3" max="3" width="61.5703125" bestFit="1" customWidth="1"/>
  </cols>
  <sheetData>
    <row r="1" spans="1:3" ht="18.75" x14ac:dyDescent="0.3">
      <c r="A1" s="6" t="s">
        <v>21</v>
      </c>
    </row>
    <row r="3" spans="1:3" x14ac:dyDescent="0.25">
      <c r="A3" t="s">
        <v>0</v>
      </c>
      <c r="B3" s="7">
        <v>240000</v>
      </c>
      <c r="C3" t="s">
        <v>10</v>
      </c>
    </row>
    <row r="4" spans="1:3" x14ac:dyDescent="0.25">
      <c r="A4" t="s">
        <v>1</v>
      </c>
      <c r="B4" s="8">
        <v>0.06</v>
      </c>
      <c r="C4" t="s">
        <v>10</v>
      </c>
    </row>
    <row r="5" spans="1:3" x14ac:dyDescent="0.25">
      <c r="A5" t="s">
        <v>15</v>
      </c>
      <c r="B5" s="9">
        <v>30</v>
      </c>
      <c r="C5" t="s">
        <v>16</v>
      </c>
    </row>
    <row r="6" spans="1:3" x14ac:dyDescent="0.25">
      <c r="A6" t="s">
        <v>2</v>
      </c>
      <c r="B6" s="1"/>
      <c r="C6" t="s">
        <v>11</v>
      </c>
    </row>
    <row r="7" spans="1:3" x14ac:dyDescent="0.25">
      <c r="A7" t="s">
        <v>3</v>
      </c>
      <c r="B7" s="10">
        <v>4.2000000000000003E-2</v>
      </c>
      <c r="C7" t="s">
        <v>12</v>
      </c>
    </row>
    <row r="8" spans="1:3" x14ac:dyDescent="0.25">
      <c r="A8" t="s">
        <v>4</v>
      </c>
      <c r="B8" s="1"/>
      <c r="C8" t="s">
        <v>24</v>
      </c>
    </row>
    <row r="9" spans="1:3" x14ac:dyDescent="0.25">
      <c r="A9" t="s">
        <v>6</v>
      </c>
      <c r="B9" s="2"/>
      <c r="C9" t="s">
        <v>7</v>
      </c>
    </row>
    <row r="10" spans="1:3" x14ac:dyDescent="0.25">
      <c r="A10" t="s">
        <v>8</v>
      </c>
      <c r="B10" s="1"/>
      <c r="C10" t="s">
        <v>9</v>
      </c>
    </row>
    <row r="11" spans="1:3" x14ac:dyDescent="0.25">
      <c r="A11" t="s">
        <v>13</v>
      </c>
      <c r="B11" s="3"/>
      <c r="C11" t="s">
        <v>14</v>
      </c>
    </row>
    <row r="12" spans="1:3" x14ac:dyDescent="0.25">
      <c r="A12" t="s">
        <v>17</v>
      </c>
      <c r="B12" s="3"/>
      <c r="C12" t="s">
        <v>20</v>
      </c>
    </row>
    <row r="13" spans="1:3" ht="15.75" thickBot="1" x14ac:dyDescent="0.3">
      <c r="A13" s="4" t="s">
        <v>18</v>
      </c>
      <c r="B13" s="5"/>
      <c r="C13" t="s">
        <v>20</v>
      </c>
    </row>
    <row r="14" spans="1:3" x14ac:dyDescent="0.25">
      <c r="A14" t="s">
        <v>19</v>
      </c>
      <c r="B14" s="3"/>
    </row>
    <row r="16" spans="1:3" x14ac:dyDescent="0.25">
      <c r="A16" t="s">
        <v>22</v>
      </c>
      <c r="B16" s="3"/>
    </row>
    <row r="17" spans="1:2" x14ac:dyDescent="0.25">
      <c r="A17" t="s">
        <v>23</v>
      </c>
      <c r="B17" s="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2411-D504-44C9-8860-DF24C48C26C0}">
  <dimension ref="A1:C17"/>
  <sheetViews>
    <sheetView workbookViewId="0">
      <selection activeCell="B16" sqref="B16"/>
    </sheetView>
  </sheetViews>
  <sheetFormatPr defaultRowHeight="15" x14ac:dyDescent="0.25"/>
  <cols>
    <col min="1" max="1" width="27.5703125" bestFit="1" customWidth="1"/>
    <col min="2" max="2" width="12.5703125" bestFit="1" customWidth="1"/>
    <col min="3" max="3" width="61.5703125" bestFit="1" customWidth="1"/>
  </cols>
  <sheetData>
    <row r="1" spans="1:3" ht="18.75" x14ac:dyDescent="0.3">
      <c r="A1" s="6" t="s">
        <v>21</v>
      </c>
    </row>
    <row r="3" spans="1:3" x14ac:dyDescent="0.25">
      <c r="A3" t="s">
        <v>0</v>
      </c>
      <c r="B3" s="7">
        <v>240000</v>
      </c>
      <c r="C3" t="s">
        <v>10</v>
      </c>
    </row>
    <row r="4" spans="1:3" x14ac:dyDescent="0.25">
      <c r="A4" t="s">
        <v>1</v>
      </c>
      <c r="B4" s="8">
        <v>0.06</v>
      </c>
      <c r="C4" t="s">
        <v>10</v>
      </c>
    </row>
    <row r="5" spans="1:3" x14ac:dyDescent="0.25">
      <c r="A5" t="s">
        <v>15</v>
      </c>
      <c r="B5" s="9">
        <v>30</v>
      </c>
      <c r="C5" t="s">
        <v>16</v>
      </c>
    </row>
    <row r="6" spans="1:3" x14ac:dyDescent="0.25">
      <c r="A6" t="s">
        <v>2</v>
      </c>
      <c r="B6" s="1">
        <f>B3*0.01</f>
        <v>2400</v>
      </c>
      <c r="C6" t="s">
        <v>11</v>
      </c>
    </row>
    <row r="7" spans="1:3" x14ac:dyDescent="0.25">
      <c r="A7" t="s">
        <v>3</v>
      </c>
      <c r="B7" s="10">
        <v>4.2000000000000003E-2</v>
      </c>
      <c r="C7" t="s">
        <v>12</v>
      </c>
    </row>
    <row r="8" spans="1:3" x14ac:dyDescent="0.25">
      <c r="A8" t="s">
        <v>4</v>
      </c>
      <c r="B8" s="1">
        <f>B7*B3/2</f>
        <v>5040</v>
      </c>
      <c r="C8" t="s">
        <v>5</v>
      </c>
    </row>
    <row r="9" spans="1:3" x14ac:dyDescent="0.25">
      <c r="A9" t="s">
        <v>6</v>
      </c>
      <c r="B9" s="2">
        <f>B3*0.2</f>
        <v>48000</v>
      </c>
      <c r="C9" t="s">
        <v>7</v>
      </c>
    </row>
    <row r="10" spans="1:3" x14ac:dyDescent="0.25">
      <c r="A10" t="s">
        <v>8</v>
      </c>
      <c r="B10" s="1">
        <f>B3-B9</f>
        <v>192000</v>
      </c>
      <c r="C10" t="s">
        <v>9</v>
      </c>
    </row>
    <row r="11" spans="1:3" x14ac:dyDescent="0.25">
      <c r="A11" t="s">
        <v>13</v>
      </c>
      <c r="B11" s="3">
        <f>PMT(B4/12,B5*12,-1*B10)</f>
        <v>1151.1370082932845</v>
      </c>
      <c r="C11" t="s">
        <v>14</v>
      </c>
    </row>
    <row r="12" spans="1:3" x14ac:dyDescent="0.25">
      <c r="A12" t="s">
        <v>17</v>
      </c>
      <c r="B12" s="3">
        <f>B6/12</f>
        <v>200</v>
      </c>
      <c r="C12" t="s">
        <v>20</v>
      </c>
    </row>
    <row r="13" spans="1:3" ht="15.75" thickBot="1" x14ac:dyDescent="0.3">
      <c r="A13" s="4" t="s">
        <v>18</v>
      </c>
      <c r="B13" s="5">
        <f>B8/12</f>
        <v>420</v>
      </c>
      <c r="C13" t="s">
        <v>20</v>
      </c>
    </row>
    <row r="14" spans="1:3" x14ac:dyDescent="0.25">
      <c r="A14" t="s">
        <v>19</v>
      </c>
      <c r="B14" s="3">
        <f>SUM(B11:B13)</f>
        <v>1771.1370082932845</v>
      </c>
    </row>
    <row r="16" spans="1:3" x14ac:dyDescent="0.25">
      <c r="A16" t="s">
        <v>22</v>
      </c>
      <c r="B16" s="3">
        <f>IPMT(B4/12,1,B5*12,-1*B10)</f>
        <v>960</v>
      </c>
    </row>
    <row r="17" spans="1:2" x14ac:dyDescent="0.25">
      <c r="A17" t="s">
        <v>23</v>
      </c>
      <c r="B17" s="3">
        <f>PPMT(B4/12,1,B5*12,-1*B10)</f>
        <v>191.13700829328448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3944-E0D2-4B64-AAD4-54BC1EEDCF77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1" t="s">
        <v>25</v>
      </c>
    </row>
  </sheetData>
  <hyperlinks>
    <hyperlink ref="A1" r:id="rId1" xr:uid="{CD771036-ACBB-4B24-8BE0-496945031A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2019-05-08T15:45:03Z</dcterms:modified>
</cp:coreProperties>
</file>